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680" tabRatio="889" activeTab="1"/>
  </bookViews>
  <sheets>
    <sheet name="Sheet1 (2)" sheetId="3" r:id="rId1"/>
    <sheet name="全省" sheetId="1" r:id="rId2"/>
    <sheet name="Sheet1" sheetId="2" r:id="rId3"/>
  </sheets>
  <calcPr calcId="144525"/>
</workbook>
</file>

<file path=xl/calcChain.xml><?xml version="1.0" encoding="utf-8"?>
<calcChain xmlns="http://schemas.openxmlformats.org/spreadsheetml/2006/main">
  <c r="B8" i="3" l="1"/>
  <c r="F10" i="3" s="1"/>
  <c r="D8" i="3"/>
  <c r="E8" i="3"/>
  <c r="H8" i="3"/>
  <c r="L12" i="3" s="1"/>
  <c r="J8" i="3"/>
  <c r="K8" i="3"/>
  <c r="M8" i="3"/>
  <c r="N8" i="3"/>
  <c r="E9" i="3"/>
  <c r="C10" i="3"/>
  <c r="L10" i="3"/>
  <c r="I11" i="3"/>
  <c r="C12" i="3"/>
  <c r="G12" i="3" s="1"/>
  <c r="F12" i="3"/>
  <c r="R12" i="3" s="1"/>
  <c r="F13" i="3"/>
  <c r="L13" i="3"/>
  <c r="C14" i="3"/>
  <c r="I14" i="3"/>
  <c r="L14" i="3"/>
  <c r="D8" i="1"/>
  <c r="O14" i="3" l="1"/>
  <c r="C13" i="3"/>
  <c r="G13" i="3" s="1"/>
  <c r="F11" i="3"/>
  <c r="R13" i="3"/>
  <c r="Q14" i="3"/>
  <c r="Q12" i="3"/>
  <c r="P12" i="3" s="1"/>
  <c r="R10" i="3"/>
  <c r="I10" i="3"/>
  <c r="I13" i="3"/>
  <c r="O13" i="3" s="1"/>
  <c r="G10" i="3"/>
  <c r="F14" i="3"/>
  <c r="R14" i="3" s="1"/>
  <c r="I12" i="3"/>
  <c r="O12" i="3" s="1"/>
  <c r="L11" i="3"/>
  <c r="O11" i="3" s="1"/>
  <c r="C11" i="3"/>
  <c r="C8" i="3" s="1"/>
  <c r="P14" i="3" l="1"/>
  <c r="G14" i="3"/>
  <c r="G8" i="3"/>
  <c r="Q11" i="3"/>
  <c r="G11" i="3"/>
  <c r="I8" i="3"/>
  <c r="O10" i="3"/>
  <c r="Q10" i="3"/>
  <c r="F8" i="3"/>
  <c r="L8" i="3"/>
  <c r="Q13" i="3"/>
  <c r="P13" i="3" s="1"/>
  <c r="R11" i="3"/>
  <c r="R8" i="3" s="1"/>
  <c r="P11" i="3" l="1"/>
  <c r="O8" i="3"/>
  <c r="Q8" i="3"/>
  <c r="P10" i="3"/>
  <c r="P8" i="3" l="1"/>
</calcChain>
</file>

<file path=xl/sharedStrings.xml><?xml version="1.0" encoding="utf-8"?>
<sst xmlns="http://schemas.openxmlformats.org/spreadsheetml/2006/main" count="70" uniqueCount="68">
  <si>
    <t>附件2</t>
  </si>
  <si>
    <t>绩效目标表</t>
  </si>
  <si>
    <t>（2023年度）</t>
  </si>
  <si>
    <t>专项名称</t>
  </si>
  <si>
    <t>基本药物制度补助资金</t>
  </si>
  <si>
    <t>中央主管部门</t>
  </si>
  <si>
    <t>国家卫生健康委员会</t>
  </si>
  <si>
    <t>省级财政部门</t>
  </si>
  <si>
    <t>四川省财政厅</t>
  </si>
  <si>
    <t>省级主管部门</t>
  </si>
  <si>
    <t>四川省卫生健康委员会</t>
  </si>
  <si>
    <t>资金
情况
（万元）</t>
  </si>
  <si>
    <t xml:space="preserve">  年度金额：</t>
  </si>
  <si>
    <t>其中：中央补助</t>
  </si>
  <si>
    <t xml:space="preserve">      地方资金</t>
  </si>
  <si>
    <t>年
度
总
体
目
标</t>
  </si>
  <si>
    <t>目标1：基层医疗卫生机构按要求实施基本药物制度。
目标2：基本药物制度在村卫生室顺利实施。 
目标3：基层医疗卫生机构服务质量进一步提高。
目标4：紧密型医共体等基层卫生综合改革在县域内稳步推进。
目标5：对基本药物制度补助满意度进一步提高。</t>
  </si>
  <si>
    <t>一级
指标</t>
  </si>
  <si>
    <t>二级指标</t>
  </si>
  <si>
    <t>三级指标</t>
  </si>
  <si>
    <t>指标值</t>
  </si>
  <si>
    <t>绩
效
指
标</t>
  </si>
  <si>
    <t>产
出
指
标</t>
  </si>
  <si>
    <t>数量指标</t>
  </si>
  <si>
    <t>实施基本药物制度的政府办基层医疗卫生机构占比</t>
  </si>
  <si>
    <t>实施基本药物制度的村卫生室占比</t>
  </si>
  <si>
    <t>质量指标</t>
  </si>
  <si>
    <t>基层医疗卫生机构“优质服务基层行”活动开展评价机构数比例</t>
  </si>
  <si>
    <t>≥95%</t>
  </si>
  <si>
    <t>基层医疗卫生机构“优质服务基层行”活动达到基本标准及以上的比例</t>
  </si>
  <si>
    <t>≥60%</t>
  </si>
  <si>
    <t>效
益
指
标</t>
  </si>
  <si>
    <t xml:space="preserve">
满意度指标</t>
  </si>
  <si>
    <t>对基本药物制度补助满意度</t>
  </si>
  <si>
    <t>≥80%</t>
  </si>
  <si>
    <t>社会效益指标</t>
  </si>
  <si>
    <t>乡村医生收入</t>
  </si>
  <si>
    <t>保持稳定</t>
  </si>
  <si>
    <t>可持续影响指标</t>
  </si>
  <si>
    <t>基本药物制度在基层持续实施</t>
  </si>
  <si>
    <t>中长期</t>
  </si>
  <si>
    <t>医共体建设符合“紧密型”、“控费型”、“同质化”、“促分工”发展方向</t>
  </si>
  <si>
    <t>稳步发展</t>
  </si>
  <si>
    <t>安居区</t>
  </si>
  <si>
    <t>遂宁高新区</t>
  </si>
  <si>
    <t>市河东新区</t>
  </si>
  <si>
    <t>遂宁经开区</t>
  </si>
  <si>
    <t>船山区</t>
  </si>
  <si>
    <t>合计</t>
  </si>
  <si>
    <t xml:space="preserve">
此次结算额</t>
  </si>
  <si>
    <t xml:space="preserve">
已补助额</t>
  </si>
  <si>
    <t>省级</t>
  </si>
  <si>
    <t>中央</t>
  </si>
  <si>
    <t>补助合计</t>
  </si>
  <si>
    <t>补助小计</t>
  </si>
  <si>
    <t>省级
补助</t>
  </si>
  <si>
    <t xml:space="preserve">
中央补助</t>
  </si>
  <si>
    <t>村卫生室个数</t>
  </si>
  <si>
    <t>省级补助</t>
  </si>
  <si>
    <t>2022年常住人口</t>
  </si>
  <si>
    <t>备注</t>
  </si>
  <si>
    <t>合计下达</t>
  </si>
  <si>
    <t>村卫生室实施国家基本药物制度补助</t>
  </si>
  <si>
    <t>基层医疗卫生机构实施国家基本药物制度综合补助</t>
  </si>
  <si>
    <t>地区</t>
  </si>
  <si>
    <t>单位:万元</t>
  </si>
  <si>
    <t>2023年基本药物制度中央和省级补助资金分配表</t>
  </si>
  <si>
    <t>附件1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</si>
</sst>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0.00_ ;[Red]\-0.00\ "/>
    <numFmt numFmtId="179" formatCode="0.00_);[Red]\(0.00\)"/>
    <numFmt numFmtId="180" formatCode="0_);[Red]\(0\)"/>
    <numFmt numFmtId="181" formatCode="0.00_ "/>
    <numFmt numFmtId="182" formatCode="0_ ;[Red]\-0\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4"/>
      <name val="黑体"/>
      <family val="3"/>
      <charset val="134"/>
    </font>
    <font>
      <sz val="11"/>
      <color indexed="8"/>
      <name val="宋体"/>
      <charset val="134"/>
    </font>
    <font>
      <sz val="16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3" applyAlignment="1">
      <alignment vertical="center" wrapText="1"/>
    </xf>
    <xf numFmtId="0" fontId="2" fillId="0" borderId="0" xfId="3" applyFont="1" applyAlignment="1">
      <alignment vertical="center" wrapText="1"/>
    </xf>
    <xf numFmtId="0" fontId="1" fillId="0" borderId="0" xfId="3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2" fillId="0" borderId="1" xfId="3" applyFont="1" applyBorder="1" applyAlignment="1">
      <alignment vertical="center"/>
    </xf>
    <xf numFmtId="0" fontId="2" fillId="0" borderId="1" xfId="3" applyFont="1" applyBorder="1" applyAlignment="1">
      <alignment vertical="center" wrapText="1"/>
    </xf>
    <xf numFmtId="0" fontId="2" fillId="0" borderId="1" xfId="3" applyFont="1" applyFill="1" applyBorder="1" applyAlignment="1">
      <alignment horizontal="right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vertical="center" wrapText="1"/>
    </xf>
    <xf numFmtId="0" fontId="6" fillId="0" borderId="2" xfId="3" applyFont="1" applyFill="1" applyBorder="1" applyAlignment="1">
      <alignment horizontal="left" vertical="center" wrapText="1"/>
    </xf>
    <xf numFmtId="9" fontId="4" fillId="0" borderId="2" xfId="3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1" fillId="0" borderId="0" xfId="3" applyFont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2" xfId="3" applyFont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left" vertical="center" wrapText="1"/>
    </xf>
    <xf numFmtId="0" fontId="4" fillId="0" borderId="5" xfId="3" applyFont="1" applyBorder="1" applyAlignment="1">
      <alignment horizontal="left" vertical="center" wrapText="1"/>
    </xf>
    <xf numFmtId="0" fontId="1" fillId="0" borderId="0" xfId="3"/>
    <xf numFmtId="178" fontId="8" fillId="0" borderId="2" xfId="1" applyNumberFormat="1" applyFont="1" applyFill="1" applyBorder="1" applyAlignment="1">
      <alignment horizontal="center" vertical="center" wrapText="1"/>
    </xf>
    <xf numFmtId="0" fontId="1" fillId="0" borderId="6" xfId="3" applyBorder="1" applyAlignment="1">
      <alignment horizontal="left" wrapText="1"/>
    </xf>
    <xf numFmtId="0" fontId="1" fillId="0" borderId="6" xfId="3" applyFont="1" applyBorder="1" applyAlignment="1">
      <alignment horizontal="left" wrapText="1"/>
    </xf>
    <xf numFmtId="179" fontId="9" fillId="0" borderId="1" xfId="5" applyNumberFormat="1" applyFont="1" applyFill="1" applyBorder="1" applyAlignment="1" applyProtection="1">
      <alignment horizontal="right" vertical="center" shrinkToFit="1"/>
    </xf>
    <xf numFmtId="179" fontId="9" fillId="0" borderId="0" xfId="5" applyNumberFormat="1" applyFont="1" applyFill="1" applyAlignment="1" applyProtection="1">
      <alignment horizontal="right" vertical="center" shrinkToFit="1"/>
    </xf>
    <xf numFmtId="179" fontId="10" fillId="0" borderId="0" xfId="5" applyNumberFormat="1" applyFont="1" applyFill="1" applyAlignment="1" applyProtection="1">
      <alignment horizontal="center" vertical="center" shrinkToFit="1"/>
    </xf>
    <xf numFmtId="0" fontId="7" fillId="0" borderId="0" xfId="4">
      <alignment vertical="center"/>
    </xf>
    <xf numFmtId="0" fontId="11" fillId="0" borderId="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/>
    </xf>
    <xf numFmtId="179" fontId="14" fillId="0" borderId="2" xfId="5" applyNumberFormat="1" applyFont="1" applyFill="1" applyBorder="1" applyAlignment="1" applyProtection="1">
      <alignment horizontal="center" vertical="center" wrapText="1" shrinkToFit="1"/>
    </xf>
    <xf numFmtId="179" fontId="14" fillId="0" borderId="2" xfId="5" applyNumberFormat="1" applyFont="1" applyFill="1" applyBorder="1" applyAlignment="1" applyProtection="1">
      <alignment horizontal="center" vertical="center" shrinkToFit="1"/>
    </xf>
    <xf numFmtId="179" fontId="14" fillId="0" borderId="3" xfId="5" applyNumberFormat="1" applyFont="1" applyFill="1" applyBorder="1" applyAlignment="1" applyProtection="1">
      <alignment horizontal="center" vertical="center" shrinkToFit="1"/>
    </xf>
    <xf numFmtId="179" fontId="14" fillId="0" borderId="4" xfId="5" applyNumberFormat="1" applyFont="1" applyFill="1" applyBorder="1" applyAlignment="1" applyProtection="1">
      <alignment horizontal="center" vertical="center" shrinkToFit="1"/>
    </xf>
    <xf numFmtId="0" fontId="15" fillId="0" borderId="2" xfId="4" applyFont="1" applyFill="1" applyBorder="1" applyAlignment="1">
      <alignment horizontal="center" vertical="center" wrapText="1"/>
    </xf>
    <xf numFmtId="0" fontId="16" fillId="0" borderId="0" xfId="3" applyFont="1"/>
    <xf numFmtId="179" fontId="14" fillId="0" borderId="9" xfId="5" applyNumberFormat="1" applyFont="1" applyFill="1" applyBorder="1" applyAlignment="1" applyProtection="1">
      <alignment horizontal="center" vertical="center" wrapText="1" shrinkToFit="1"/>
    </xf>
    <xf numFmtId="179" fontId="14" fillId="0" borderId="10" xfId="5" applyNumberFormat="1" applyFont="1" applyFill="1" applyBorder="1" applyAlignment="1" applyProtection="1">
      <alignment horizontal="center" vertical="center" shrinkToFit="1"/>
    </xf>
    <xf numFmtId="179" fontId="14" fillId="0" borderId="6" xfId="5" applyNumberFormat="1" applyFont="1" applyFill="1" applyBorder="1" applyAlignment="1" applyProtection="1">
      <alignment vertical="center" shrinkToFit="1"/>
    </xf>
    <xf numFmtId="179" fontId="14" fillId="0" borderId="9" xfId="5" applyNumberFormat="1" applyFont="1" applyFill="1" applyBorder="1" applyAlignment="1" applyProtection="1">
      <alignment horizontal="center" vertical="center" shrinkToFit="1"/>
    </xf>
    <xf numFmtId="0" fontId="16" fillId="0" borderId="0" xfId="3" applyFont="1" applyAlignment="1">
      <alignment vertical="center"/>
    </xf>
    <xf numFmtId="179" fontId="14" fillId="0" borderId="7" xfId="5" applyNumberFormat="1" applyFont="1" applyFill="1" applyBorder="1" applyAlignment="1" applyProtection="1">
      <alignment horizontal="center" vertical="center" wrapText="1" shrinkToFit="1"/>
    </xf>
    <xf numFmtId="179" fontId="14" fillId="0" borderId="8" xfId="5" applyNumberFormat="1" applyFont="1" applyFill="1" applyBorder="1" applyAlignment="1" applyProtection="1">
      <alignment horizontal="center" vertical="center" shrinkToFit="1"/>
    </xf>
    <xf numFmtId="179" fontId="14" fillId="0" borderId="5" xfId="5" applyNumberFormat="1" applyFont="1" applyFill="1" applyBorder="1" applyAlignment="1" applyProtection="1">
      <alignment vertical="center" wrapText="1" shrinkToFit="1"/>
    </xf>
    <xf numFmtId="179" fontId="14" fillId="0" borderId="2" xfId="5" applyNumberFormat="1" applyFont="1" applyFill="1" applyBorder="1" applyAlignment="1" applyProtection="1">
      <alignment vertical="center" wrapText="1" shrinkToFit="1"/>
    </xf>
    <xf numFmtId="179" fontId="14" fillId="0" borderId="7" xfId="5" applyNumberFormat="1" applyFont="1" applyFill="1" applyBorder="1" applyAlignment="1" applyProtection="1">
      <alignment horizontal="center" vertical="center" shrinkToFit="1"/>
    </xf>
    <xf numFmtId="181" fontId="15" fillId="0" borderId="2" xfId="4" applyNumberFormat="1" applyFont="1" applyFill="1" applyBorder="1" applyAlignment="1">
      <alignment horizontal="center" vertical="center" wrapText="1" shrinkToFit="1"/>
    </xf>
    <xf numFmtId="180" fontId="15" fillId="0" borderId="2" xfId="5" applyNumberFormat="1" applyFont="1" applyFill="1" applyBorder="1" applyAlignment="1" applyProtection="1">
      <alignment horizontal="center" vertical="center" wrapText="1" shrinkToFit="1"/>
    </xf>
    <xf numFmtId="179" fontId="15" fillId="0" borderId="2" xfId="5" applyNumberFormat="1" applyFont="1" applyFill="1" applyBorder="1" applyAlignment="1" applyProtection="1">
      <alignment horizontal="center" vertical="center" wrapText="1" shrinkToFit="1"/>
    </xf>
    <xf numFmtId="181" fontId="15" fillId="0" borderId="2" xfId="5" applyNumberFormat="1" applyFont="1" applyFill="1" applyBorder="1" applyAlignment="1" applyProtection="1">
      <alignment horizontal="center" vertical="center" wrapText="1" shrinkToFit="1"/>
    </xf>
    <xf numFmtId="180" fontId="17" fillId="0" borderId="2" xfId="5" applyNumberFormat="1" applyFont="1" applyFill="1" applyBorder="1" applyAlignment="1">
      <alignment horizontal="center" vertical="center" shrinkToFit="1"/>
    </xf>
    <xf numFmtId="0" fontId="15" fillId="0" borderId="2" xfId="4" applyFont="1" applyFill="1" applyBorder="1" applyAlignment="1">
      <alignment horizontal="center" vertical="center" wrapText="1"/>
    </xf>
    <xf numFmtId="178" fontId="18" fillId="0" borderId="2" xfId="6" applyNumberFormat="1" applyFont="1" applyFill="1" applyBorder="1" applyAlignment="1">
      <alignment horizontal="center" vertical="center" wrapText="1"/>
    </xf>
    <xf numFmtId="182" fontId="19" fillId="0" borderId="2" xfId="7" applyNumberFormat="1" applyFont="1" applyFill="1" applyBorder="1" applyAlignment="1">
      <alignment horizontal="center" vertical="center" wrapText="1"/>
    </xf>
    <xf numFmtId="179" fontId="15" fillId="0" borderId="2" xfId="4" applyNumberFormat="1" applyFont="1" applyFill="1" applyBorder="1" applyAlignment="1">
      <alignment horizontal="center" vertical="center" wrapText="1"/>
    </xf>
    <xf numFmtId="179" fontId="17" fillId="0" borderId="2" xfId="5" applyNumberFormat="1" applyFont="1" applyFill="1" applyBorder="1" applyAlignment="1">
      <alignment horizontal="center" vertical="center" shrinkToFit="1"/>
    </xf>
    <xf numFmtId="0" fontId="13" fillId="0" borderId="0" xfId="3" applyFont="1" applyAlignment="1">
      <alignment vertical="center"/>
    </xf>
    <xf numFmtId="0" fontId="21" fillId="0" borderId="0" xfId="3" applyFont="1" applyAlignment="1">
      <alignment horizontal="center" vertical="center" wrapText="1"/>
    </xf>
  </cellXfs>
  <cellStyles count="14">
    <cellStyle name="常规" xfId="0" builtinId="0"/>
    <cellStyle name="常规 2" xfId="3"/>
    <cellStyle name="常规 2 2" xfId="8"/>
    <cellStyle name="常规 2 2 2" xfId="2"/>
    <cellStyle name="常规 2 3" xfId="9"/>
    <cellStyle name="常规 2 3 2" xfId="10"/>
    <cellStyle name="常规 3" xfId="11"/>
    <cellStyle name="常规 4" xfId="4"/>
    <cellStyle name="常规 4 2" xfId="12"/>
    <cellStyle name="常规 5" xfId="13"/>
    <cellStyle name="常规_Sheet2" xfId="1"/>
    <cellStyle name="常规_Sheet2 2" xfId="5"/>
    <cellStyle name="常规_Sheet2 2 2" xfId="6"/>
    <cellStyle name="常规_Sheet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opLeftCell="A4" workbookViewId="0">
      <selection activeCell="U8" sqref="U8"/>
    </sheetView>
  </sheetViews>
  <sheetFormatPr defaultColWidth="10" defaultRowHeight="15.6"/>
  <cols>
    <col min="1" max="1" width="18.21875" style="26" customWidth="1"/>
    <col min="2" max="2" width="10" style="26" hidden="1" customWidth="1"/>
    <col min="3" max="3" width="12" style="26" customWidth="1"/>
    <col min="4" max="5" width="10" style="26" hidden="1" customWidth="1"/>
    <col min="6" max="6" width="11.5546875" style="26" customWidth="1"/>
    <col min="7" max="7" width="11.6640625" style="26" customWidth="1"/>
    <col min="8" max="8" width="10" style="26" hidden="1" customWidth="1"/>
    <col min="9" max="9" width="10.88671875" style="26" customWidth="1"/>
    <col min="10" max="11" width="10" style="26" hidden="1" customWidth="1"/>
    <col min="12" max="12" width="11.109375" style="26" customWidth="1"/>
    <col min="13" max="14" width="10" style="26" hidden="1" customWidth="1"/>
    <col min="15" max="15" width="11.33203125" style="26" customWidth="1"/>
    <col min="16" max="16" width="11.6640625" style="26" customWidth="1"/>
    <col min="17" max="17" width="11.33203125" style="26" customWidth="1"/>
    <col min="18" max="18" width="12.21875" style="26" customWidth="1"/>
    <col min="19" max="19" width="9.109375" style="26" customWidth="1"/>
    <col min="20" max="16384" width="10" style="26"/>
  </cols>
  <sheetData>
    <row r="1" spans="1:19" ht="23.4" customHeight="1">
      <c r="A1" s="35" t="s">
        <v>67</v>
      </c>
      <c r="B1" s="34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31.8" customHeight="1">
      <c r="A2" s="32" t="s">
        <v>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>
      <c r="A3" s="31" t="s">
        <v>65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s="41" customFormat="1" ht="39.6" customHeight="1">
      <c r="A5" s="36" t="s">
        <v>64</v>
      </c>
      <c r="B5" s="36" t="s">
        <v>63</v>
      </c>
      <c r="C5" s="36"/>
      <c r="D5" s="36"/>
      <c r="E5" s="36"/>
      <c r="F5" s="36"/>
      <c r="G5" s="36"/>
      <c r="H5" s="37" t="s">
        <v>62</v>
      </c>
      <c r="I5" s="37"/>
      <c r="J5" s="37"/>
      <c r="K5" s="37"/>
      <c r="L5" s="37"/>
      <c r="M5" s="37"/>
      <c r="N5" s="37"/>
      <c r="O5" s="37"/>
      <c r="P5" s="38" t="s">
        <v>61</v>
      </c>
      <c r="Q5" s="39"/>
      <c r="R5" s="39"/>
      <c r="S5" s="40" t="s">
        <v>60</v>
      </c>
    </row>
    <row r="6" spans="1:19" s="46" customFormat="1" ht="29.4" customHeight="1">
      <c r="A6" s="36"/>
      <c r="B6" s="42" t="s">
        <v>59</v>
      </c>
      <c r="C6" s="43" t="s">
        <v>56</v>
      </c>
      <c r="D6" s="43"/>
      <c r="E6" s="43"/>
      <c r="F6" s="43" t="s">
        <v>58</v>
      </c>
      <c r="G6" s="43" t="s">
        <v>54</v>
      </c>
      <c r="H6" s="43" t="s">
        <v>57</v>
      </c>
      <c r="I6" s="43" t="s">
        <v>56</v>
      </c>
      <c r="J6" s="43"/>
      <c r="K6" s="43"/>
      <c r="L6" s="43" t="s">
        <v>55</v>
      </c>
      <c r="M6" s="44"/>
      <c r="N6" s="44"/>
      <c r="O6" s="42" t="s">
        <v>54</v>
      </c>
      <c r="P6" s="42" t="s">
        <v>53</v>
      </c>
      <c r="Q6" s="42" t="s">
        <v>52</v>
      </c>
      <c r="R6" s="45" t="s">
        <v>51</v>
      </c>
      <c r="S6" s="40"/>
    </row>
    <row r="7" spans="1:19" s="46" customFormat="1" ht="16.8" hidden="1" customHeight="1">
      <c r="A7" s="36"/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9" t="s">
        <v>50</v>
      </c>
      <c r="N7" s="50" t="s">
        <v>49</v>
      </c>
      <c r="O7" s="47"/>
      <c r="P7" s="47"/>
      <c r="Q7" s="47"/>
      <c r="R7" s="51"/>
      <c r="S7" s="40"/>
    </row>
    <row r="8" spans="1:19" s="41" customFormat="1" ht="34.799999999999997" customHeight="1">
      <c r="A8" s="52" t="s">
        <v>48</v>
      </c>
      <c r="B8" s="53">
        <f>SUM(B10:B14)</f>
        <v>1264000</v>
      </c>
      <c r="C8" s="54">
        <f>SUM(C10:C14)</f>
        <v>641.81999999999994</v>
      </c>
      <c r="D8" s="54">
        <f>SUM(D10:D14)</f>
        <v>0</v>
      </c>
      <c r="E8" s="55">
        <f>SUM(E10:E14)</f>
        <v>0</v>
      </c>
      <c r="F8" s="54">
        <f>SUM(F10:F14)</f>
        <v>206.55</v>
      </c>
      <c r="G8" s="55">
        <f>C8+F8</f>
        <v>848.36999999999989</v>
      </c>
      <c r="H8" s="56">
        <f>SUM(H10:H14)</f>
        <v>985</v>
      </c>
      <c r="I8" s="54">
        <f>SUM(I10:I14)</f>
        <v>552.85</v>
      </c>
      <c r="J8" s="54">
        <f>SUM(J10:J14)</f>
        <v>0</v>
      </c>
      <c r="K8" s="54">
        <f>SUM(K10:K14)</f>
        <v>0</v>
      </c>
      <c r="L8" s="54">
        <f>SUM(L10:L14)</f>
        <v>399.86</v>
      </c>
      <c r="M8" s="54">
        <f>SUM(M10:M14)</f>
        <v>0</v>
      </c>
      <c r="N8" s="54">
        <f>SUM(N10:N14)</f>
        <v>0</v>
      </c>
      <c r="O8" s="54">
        <f>I8+L8</f>
        <v>952.71</v>
      </c>
      <c r="P8" s="54">
        <f>SUM(P10:P14)</f>
        <v>1801.08</v>
      </c>
      <c r="Q8" s="54">
        <f>SUM(Q10:Q14)</f>
        <v>1194.67</v>
      </c>
      <c r="R8" s="54">
        <f>SUM(R10:R14)</f>
        <v>606.41</v>
      </c>
      <c r="S8" s="57"/>
    </row>
    <row r="9" spans="1:19" s="41" customFormat="1" ht="21.75" hidden="1" customHeight="1">
      <c r="A9" s="52"/>
      <c r="B9" s="53"/>
      <c r="C9" s="54">
        <v>757.6</v>
      </c>
      <c r="D9" s="58">
        <v>797.93</v>
      </c>
      <c r="E9" s="54">
        <f>C9-D9</f>
        <v>-40.329999999999927</v>
      </c>
      <c r="F9" s="54">
        <v>691.95</v>
      </c>
      <c r="G9" s="54"/>
      <c r="H9" s="54"/>
      <c r="I9" s="54">
        <v>549.20000000000005</v>
      </c>
      <c r="J9" s="54"/>
      <c r="K9" s="54"/>
      <c r="L9" s="54">
        <v>443.7</v>
      </c>
      <c r="M9" s="54"/>
      <c r="N9" s="54"/>
      <c r="O9" s="54"/>
      <c r="P9" s="54"/>
      <c r="Q9" s="54"/>
      <c r="R9" s="54"/>
      <c r="S9" s="57"/>
    </row>
    <row r="10" spans="1:19" s="41" customFormat="1" ht="40.200000000000003" customHeight="1">
      <c r="A10" s="52" t="s">
        <v>47</v>
      </c>
      <c r="B10" s="59">
        <v>454564</v>
      </c>
      <c r="C10" s="54">
        <f>ROUND(B10/$B$8*$C$16,2)</f>
        <v>230.81</v>
      </c>
      <c r="D10" s="58"/>
      <c r="E10" s="55"/>
      <c r="F10" s="55">
        <f>ROUND(B10/$B$8*$F$16,2)-0.01</f>
        <v>74.27</v>
      </c>
      <c r="G10" s="55">
        <f>SUM(C10:F10)</f>
        <v>305.08</v>
      </c>
      <c r="H10" s="56">
        <v>200</v>
      </c>
      <c r="I10" s="60">
        <f>ROUND(H10/$H$8*$I$16,2)</f>
        <v>112.25</v>
      </c>
      <c r="J10" s="58"/>
      <c r="K10" s="54"/>
      <c r="L10" s="60">
        <f>ROUND(H10/$H$8*$L$16,2)</f>
        <v>81.19</v>
      </c>
      <c r="M10" s="61"/>
      <c r="N10" s="54"/>
      <c r="O10" s="54">
        <f>SUM(I10:L10)</f>
        <v>193.44</v>
      </c>
      <c r="P10" s="54">
        <f>Q10+R10</f>
        <v>498.52</v>
      </c>
      <c r="Q10" s="54">
        <f>C10+I10</f>
        <v>343.06</v>
      </c>
      <c r="R10" s="54">
        <f>F10+L10</f>
        <v>155.45999999999998</v>
      </c>
      <c r="S10" s="57"/>
    </row>
    <row r="11" spans="1:19" s="41" customFormat="1" ht="40.200000000000003" customHeight="1">
      <c r="A11" s="52" t="s">
        <v>46</v>
      </c>
      <c r="B11" s="59">
        <v>199836</v>
      </c>
      <c r="C11" s="54">
        <f>ROUND(B11/$B$8*$C$16,2)</f>
        <v>101.47</v>
      </c>
      <c r="D11" s="58"/>
      <c r="E11" s="55"/>
      <c r="F11" s="55">
        <f>ROUND(B11/$B$8*$F$16,2)</f>
        <v>32.659999999999997</v>
      </c>
      <c r="G11" s="55">
        <f>SUM(C11:F11)</f>
        <v>134.13</v>
      </c>
      <c r="H11" s="56">
        <v>60</v>
      </c>
      <c r="I11" s="60">
        <f>ROUND(H11/$H$8*$I$16,2)</f>
        <v>33.68</v>
      </c>
      <c r="J11" s="58"/>
      <c r="K11" s="54"/>
      <c r="L11" s="60">
        <f>ROUND(H11/$H$8*$L$16,2)</f>
        <v>24.36</v>
      </c>
      <c r="M11" s="61"/>
      <c r="N11" s="54"/>
      <c r="O11" s="54">
        <f>SUM(I11:L11)</f>
        <v>58.04</v>
      </c>
      <c r="P11" s="54">
        <f>Q11+R11</f>
        <v>192.17000000000002</v>
      </c>
      <c r="Q11" s="54">
        <f>C11+I11</f>
        <v>135.15</v>
      </c>
      <c r="R11" s="54">
        <f>F11+L11</f>
        <v>57.019999999999996</v>
      </c>
      <c r="S11" s="57"/>
    </row>
    <row r="12" spans="1:19" s="41" customFormat="1" ht="40.200000000000003" customHeight="1">
      <c r="A12" s="52" t="s">
        <v>45</v>
      </c>
      <c r="B12" s="59">
        <v>91847</v>
      </c>
      <c r="C12" s="54">
        <f>ROUND(B12/$B$8*$C$16,2)</f>
        <v>46.64</v>
      </c>
      <c r="D12" s="58"/>
      <c r="E12" s="55"/>
      <c r="F12" s="55">
        <f>ROUND(B12/$B$8*$F$16,2)</f>
        <v>15.01</v>
      </c>
      <c r="G12" s="55">
        <f>SUM(C12:F12)</f>
        <v>61.65</v>
      </c>
      <c r="H12" s="56">
        <v>19</v>
      </c>
      <c r="I12" s="60">
        <f>ROUND(H12/$H$8*$I$16,2)</f>
        <v>10.66</v>
      </c>
      <c r="J12" s="58"/>
      <c r="K12" s="54"/>
      <c r="L12" s="60">
        <f>ROUND(H12/$H$8*$L$16,2)</f>
        <v>7.71</v>
      </c>
      <c r="M12" s="61"/>
      <c r="N12" s="54"/>
      <c r="O12" s="54">
        <f>SUM(I12:L12)</f>
        <v>18.37</v>
      </c>
      <c r="P12" s="54">
        <f>Q12+R12</f>
        <v>80.02</v>
      </c>
      <c r="Q12" s="54">
        <f>C12+I12</f>
        <v>57.3</v>
      </c>
      <c r="R12" s="54">
        <f>F12+L12</f>
        <v>22.72</v>
      </c>
      <c r="S12" s="57"/>
    </row>
    <row r="13" spans="1:19" s="41" customFormat="1" ht="40.200000000000003" customHeight="1">
      <c r="A13" s="52" t="s">
        <v>44</v>
      </c>
      <c r="B13" s="59">
        <v>86753</v>
      </c>
      <c r="C13" s="54">
        <f>ROUND(B13/$B$8*$C$16,2)</f>
        <v>44.05</v>
      </c>
      <c r="D13" s="58"/>
      <c r="E13" s="55"/>
      <c r="F13" s="55">
        <f>ROUND(B13/$B$8*$F$16,2)</f>
        <v>14.18</v>
      </c>
      <c r="G13" s="55">
        <f>SUM(C13:F13)</f>
        <v>58.23</v>
      </c>
      <c r="H13" s="56">
        <v>38</v>
      </c>
      <c r="I13" s="60">
        <f>ROUND(H13/$H$8*$I$16,2)</f>
        <v>21.33</v>
      </c>
      <c r="J13" s="58"/>
      <c r="K13" s="54"/>
      <c r="L13" s="60">
        <f>ROUND(H13/$H$8*$L$16,2)</f>
        <v>15.43</v>
      </c>
      <c r="M13" s="61"/>
      <c r="N13" s="54"/>
      <c r="O13" s="54">
        <f>SUM(I13:L13)</f>
        <v>36.76</v>
      </c>
      <c r="P13" s="55">
        <f>Q13+R13</f>
        <v>94.99</v>
      </c>
      <c r="Q13" s="54">
        <f>C13+I13</f>
        <v>65.38</v>
      </c>
      <c r="R13" s="54">
        <f>F13+L13</f>
        <v>29.61</v>
      </c>
      <c r="S13" s="57"/>
    </row>
    <row r="14" spans="1:19" s="41" customFormat="1" ht="40.200000000000003" customHeight="1">
      <c r="A14" s="52" t="s">
        <v>43</v>
      </c>
      <c r="B14" s="59">
        <v>431000</v>
      </c>
      <c r="C14" s="54">
        <f>ROUND(B14/$B$8*$C$16,2)</f>
        <v>218.85</v>
      </c>
      <c r="D14" s="58"/>
      <c r="E14" s="55"/>
      <c r="F14" s="55">
        <f>ROUND(B14/$B$8*$F$16,2)</f>
        <v>70.430000000000007</v>
      </c>
      <c r="G14" s="55">
        <f>SUM(C14:F14)</f>
        <v>289.27999999999997</v>
      </c>
      <c r="H14" s="56">
        <v>668</v>
      </c>
      <c r="I14" s="60">
        <f>ROUND(H14/$H$8*$I$16,2)</f>
        <v>374.93</v>
      </c>
      <c r="J14" s="58"/>
      <c r="K14" s="54"/>
      <c r="L14" s="60">
        <f>ROUND(H14/$H$8*$L$16,2)</f>
        <v>271.17</v>
      </c>
      <c r="M14" s="61"/>
      <c r="N14" s="54"/>
      <c r="O14" s="54">
        <f>SUM(I14:L14)</f>
        <v>646.1</v>
      </c>
      <c r="P14" s="54">
        <f>Q14+R14</f>
        <v>935.38</v>
      </c>
      <c r="Q14" s="54">
        <f>C14+I14</f>
        <v>593.78</v>
      </c>
      <c r="R14" s="54">
        <f>F14+L14</f>
        <v>341.6</v>
      </c>
      <c r="S14" s="57"/>
    </row>
    <row r="15" spans="1:19" ht="47.25" customHeight="1">
      <c r="A15" s="29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19" hidden="1">
      <c r="C16" s="27">
        <v>641.82000000000005</v>
      </c>
      <c r="D16" s="27">
        <v>206.55</v>
      </c>
      <c r="F16" s="27">
        <v>206.55</v>
      </c>
      <c r="I16" s="27">
        <v>552.85</v>
      </c>
      <c r="L16" s="27">
        <v>399.86</v>
      </c>
    </row>
  </sheetData>
  <mergeCells count="23">
    <mergeCell ref="E6:E7"/>
    <mergeCell ref="I6:I7"/>
    <mergeCell ref="J6:J7"/>
    <mergeCell ref="K6:K7"/>
    <mergeCell ref="A2:S2"/>
    <mergeCell ref="B5:G5"/>
    <mergeCell ref="H5:O5"/>
    <mergeCell ref="P5:R5"/>
    <mergeCell ref="A15:S15"/>
    <mergeCell ref="A5:A7"/>
    <mergeCell ref="B6:B7"/>
    <mergeCell ref="C6:C7"/>
    <mergeCell ref="F6:F7"/>
    <mergeCell ref="G6:G7"/>
    <mergeCell ref="S5:S7"/>
    <mergeCell ref="A3:S4"/>
    <mergeCell ref="H6:H7"/>
    <mergeCell ref="L6:L7"/>
    <mergeCell ref="O6:O7"/>
    <mergeCell ref="P6:P7"/>
    <mergeCell ref="Q6:Q7"/>
    <mergeCell ref="R6:R7"/>
    <mergeCell ref="D6:D7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1"/>
  <sheetViews>
    <sheetView tabSelected="1" workbookViewId="0">
      <selection activeCell="I6" sqref="I6"/>
    </sheetView>
  </sheetViews>
  <sheetFormatPr defaultColWidth="9" defaultRowHeight="15.6"/>
  <cols>
    <col min="1" max="1" width="7.6640625" style="1" customWidth="1"/>
    <col min="2" max="2" width="8.6640625" style="1" customWidth="1"/>
    <col min="3" max="3" width="18.6640625" style="1" customWidth="1"/>
    <col min="4" max="4" width="29.33203125" style="1" customWidth="1"/>
    <col min="5" max="5" width="18.77734375" style="3" customWidth="1"/>
    <col min="6" max="245" width="9" style="1"/>
    <col min="246" max="16384" width="9" style="4"/>
  </cols>
  <sheetData>
    <row r="1" spans="1:255" s="1" customFormat="1" ht="21.6" customHeight="1">
      <c r="A1" s="62" t="s">
        <v>0</v>
      </c>
      <c r="B1" s="5"/>
      <c r="C1" s="6"/>
      <c r="D1" s="6"/>
      <c r="E1" s="7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spans="1:255" s="1" customFormat="1" ht="24.75" customHeight="1">
      <c r="A2" s="63" t="s">
        <v>1</v>
      </c>
      <c r="B2" s="63"/>
      <c r="C2" s="63"/>
      <c r="D2" s="63"/>
      <c r="E2" s="63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s="1" customFormat="1" ht="19.8" customHeight="1">
      <c r="A3" s="18" t="s">
        <v>2</v>
      </c>
      <c r="B3" s="18"/>
      <c r="C3" s="18"/>
      <c r="D3" s="18"/>
      <c r="E3" s="18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pans="1:255" s="2" customFormat="1" ht="11.25" customHeight="1">
      <c r="A4" s="8"/>
      <c r="B4" s="9"/>
      <c r="D4" s="9"/>
      <c r="E4" s="10"/>
    </row>
    <row r="5" spans="1:255" s="1" customFormat="1" ht="24.6" customHeight="1">
      <c r="A5" s="19" t="s">
        <v>3</v>
      </c>
      <c r="B5" s="20"/>
      <c r="C5" s="21" t="s">
        <v>4</v>
      </c>
      <c r="D5" s="19"/>
      <c r="E5" s="19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5" s="1" customFormat="1" ht="24.6" customHeight="1">
      <c r="A6" s="19" t="s">
        <v>5</v>
      </c>
      <c r="B6" s="20"/>
      <c r="C6" s="19" t="s">
        <v>6</v>
      </c>
      <c r="D6" s="19"/>
      <c r="E6" s="19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 s="1" customFormat="1" ht="24.6" customHeight="1">
      <c r="A7" s="19" t="s">
        <v>7</v>
      </c>
      <c r="B7" s="19"/>
      <c r="C7" s="11" t="s">
        <v>8</v>
      </c>
      <c r="D7" s="11" t="s">
        <v>9</v>
      </c>
      <c r="E7" s="12" t="s">
        <v>10</v>
      </c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s="1" customFormat="1" ht="24.6" customHeight="1">
      <c r="A8" s="19" t="s">
        <v>11</v>
      </c>
      <c r="B8" s="19"/>
      <c r="C8" s="13" t="s">
        <v>12</v>
      </c>
      <c r="D8" s="22">
        <f>D9+D10</f>
        <v>0</v>
      </c>
      <c r="E8" s="22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s="1" customFormat="1" ht="24.6" customHeight="1">
      <c r="A9" s="19"/>
      <c r="B9" s="19"/>
      <c r="C9" s="11" t="s">
        <v>13</v>
      </c>
      <c r="D9" s="22"/>
      <c r="E9" s="22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pans="1:255" s="1" customFormat="1" ht="24.6" customHeight="1">
      <c r="A10" s="19"/>
      <c r="B10" s="19"/>
      <c r="C10" s="11" t="s">
        <v>14</v>
      </c>
      <c r="D10" s="19"/>
      <c r="E10" s="19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 s="1" customFormat="1" ht="87" customHeight="1">
      <c r="A11" s="11" t="s">
        <v>15</v>
      </c>
      <c r="B11" s="23" t="s">
        <v>16</v>
      </c>
      <c r="C11" s="24"/>
      <c r="D11" s="24"/>
      <c r="E11" s="25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pans="1:255" s="1" customFormat="1" ht="30" customHeight="1">
      <c r="A12" s="14"/>
      <c r="B12" s="11" t="s">
        <v>17</v>
      </c>
      <c r="C12" s="11" t="s">
        <v>18</v>
      </c>
      <c r="D12" s="11" t="s">
        <v>19</v>
      </c>
      <c r="E12" s="12" t="s">
        <v>20</v>
      </c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pans="1:255" s="1" customFormat="1" ht="30" customHeight="1">
      <c r="A13" s="19" t="s">
        <v>21</v>
      </c>
      <c r="B13" s="19" t="s">
        <v>22</v>
      </c>
      <c r="C13" s="19" t="s">
        <v>23</v>
      </c>
      <c r="D13" s="15" t="s">
        <v>24</v>
      </c>
      <c r="E13" s="16">
        <v>1</v>
      </c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pans="1:255" s="1" customFormat="1" ht="30" customHeight="1">
      <c r="A14" s="19"/>
      <c r="B14" s="19"/>
      <c r="C14" s="19"/>
      <c r="D14" s="15" t="s">
        <v>25</v>
      </c>
      <c r="E14" s="16">
        <v>1</v>
      </c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pans="1:255" s="1" customFormat="1" ht="30" customHeight="1">
      <c r="A15" s="19"/>
      <c r="B15" s="19"/>
      <c r="C15" s="19" t="s">
        <v>26</v>
      </c>
      <c r="D15" s="13" t="s">
        <v>27</v>
      </c>
      <c r="E15" s="12" t="s">
        <v>28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pans="1:255" s="1" customFormat="1" ht="30" customHeight="1">
      <c r="A16" s="19"/>
      <c r="B16" s="19"/>
      <c r="C16" s="19"/>
      <c r="D16" s="13" t="s">
        <v>29</v>
      </c>
      <c r="E16" s="12" t="s">
        <v>30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pans="1:255" s="1" customFormat="1" ht="30" customHeight="1">
      <c r="A17" s="19"/>
      <c r="B17" s="19" t="s">
        <v>31</v>
      </c>
      <c r="C17" s="11" t="s">
        <v>32</v>
      </c>
      <c r="D17" s="17" t="s">
        <v>33</v>
      </c>
      <c r="E17" s="12" t="s">
        <v>34</v>
      </c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pans="1:255" s="1" customFormat="1" ht="30" customHeight="1">
      <c r="A18" s="19"/>
      <c r="B18" s="19"/>
      <c r="C18" s="11" t="s">
        <v>35</v>
      </c>
      <c r="D18" s="13" t="s">
        <v>36</v>
      </c>
      <c r="E18" s="12" t="s">
        <v>37</v>
      </c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pans="1:255" s="1" customFormat="1" ht="30" customHeight="1">
      <c r="A19" s="19"/>
      <c r="B19" s="19"/>
      <c r="C19" s="19" t="s">
        <v>38</v>
      </c>
      <c r="D19" s="13" t="s">
        <v>39</v>
      </c>
      <c r="E19" s="12" t="s">
        <v>40</v>
      </c>
    </row>
    <row r="20" spans="1:255" s="1" customFormat="1" ht="30" customHeight="1">
      <c r="A20" s="19"/>
      <c r="B20" s="19"/>
      <c r="C20" s="19"/>
      <c r="D20" s="13" t="s">
        <v>41</v>
      </c>
      <c r="E20" s="12" t="s">
        <v>42</v>
      </c>
    </row>
    <row r="21" spans="1:255" s="1" customFormat="1" ht="18.899999999999999" customHeight="1">
      <c r="E21" s="3"/>
      <c r="IL21" s="4"/>
      <c r="IM21" s="4"/>
      <c r="IN21" s="4"/>
      <c r="IO21" s="4"/>
      <c r="IP21" s="4"/>
      <c r="IQ21" s="4"/>
      <c r="IR21" s="4"/>
      <c r="IS21" s="4"/>
      <c r="IT21" s="4"/>
      <c r="IU21" s="4"/>
    </row>
  </sheetData>
  <mergeCells count="18">
    <mergeCell ref="A13:A20"/>
    <mergeCell ref="B13:B16"/>
    <mergeCell ref="B17:B20"/>
    <mergeCell ref="C13:C14"/>
    <mergeCell ref="C15:C16"/>
    <mergeCell ref="C19:C20"/>
    <mergeCell ref="A7:B7"/>
    <mergeCell ref="D8:E8"/>
    <mergeCell ref="D9:E9"/>
    <mergeCell ref="D10:E10"/>
    <mergeCell ref="B11:E11"/>
    <mergeCell ref="A8:B10"/>
    <mergeCell ref="A2:E2"/>
    <mergeCell ref="A3:E3"/>
    <mergeCell ref="A5:B5"/>
    <mergeCell ref="C5:E5"/>
    <mergeCell ref="A6:B6"/>
    <mergeCell ref="C6:E6"/>
  </mergeCells>
  <phoneticPr fontId="20" type="noConversion"/>
  <printOptions horizontalCentered="1"/>
  <pageMargins left="0.75138888888888899" right="0.75138888888888899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全省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吉海燕</cp:lastModifiedBy>
  <cp:lastPrinted>2023-02-02T01:40:30Z</cp:lastPrinted>
  <dcterms:created xsi:type="dcterms:W3CDTF">2020-06-17T16:04:00Z</dcterms:created>
  <dcterms:modified xsi:type="dcterms:W3CDTF">2023-02-02T01:40:36Z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0F0C57B657414587B72E6D17524DE551</vt:lpwstr>
  </property>
</Properties>
</file>