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65" yWindow="30" windowWidth="11760" windowHeight="5985"/>
  </bookViews>
  <sheets>
    <sheet name="改" sheetId="2" r:id="rId1"/>
  </sheets>
  <definedNames>
    <definedName name="_xlnm.Print_Titles" localSheetId="0">改!$1:$5</definedName>
  </definedNames>
  <calcPr calcId="144525"/>
</workbook>
</file>

<file path=xl/calcChain.xml><?xml version="1.0" encoding="utf-8"?>
<calcChain xmlns="http://schemas.openxmlformats.org/spreadsheetml/2006/main">
  <c r="N7" i="2" l="1"/>
  <c r="N8" i="2"/>
  <c r="N9" i="2"/>
  <c r="N10" i="2"/>
  <c r="N11" i="2"/>
  <c r="I11" i="2"/>
  <c r="I6" i="2" s="1"/>
  <c r="M6" i="2" s="1"/>
  <c r="M11" i="2"/>
  <c r="K10" i="2"/>
  <c r="H10" i="2"/>
  <c r="M10" i="2"/>
  <c r="D10" i="2"/>
  <c r="D6" i="2" s="1"/>
  <c r="C10" i="2"/>
  <c r="B10" i="2"/>
  <c r="L9" i="2"/>
  <c r="J9" i="2"/>
  <c r="I9" i="2" s="1"/>
  <c r="M9" i="2" s="1"/>
  <c r="L8" i="2"/>
  <c r="J8" i="2"/>
  <c r="I8" i="2" s="1"/>
  <c r="M8" i="2" s="1"/>
  <c r="L7" i="2"/>
  <c r="J7" i="2"/>
  <c r="I7" i="2" s="1"/>
  <c r="M7" i="2" s="1"/>
  <c r="L6" i="2"/>
  <c r="K6" i="2"/>
  <c r="J6" i="2"/>
  <c r="H6" i="2"/>
  <c r="C6" i="2"/>
  <c r="B6" i="2"/>
  <c r="N6" i="2" s="1"/>
</calcChain>
</file>

<file path=xl/sharedStrings.xml><?xml version="1.0" encoding="utf-8"?>
<sst xmlns="http://schemas.openxmlformats.org/spreadsheetml/2006/main" count="26" uniqueCount="23">
  <si>
    <t>单位</t>
  </si>
  <si>
    <t>截止2015年底已建成广播电视村村通工程数（个）</t>
  </si>
  <si>
    <t>小计</t>
  </si>
  <si>
    <t>有线联网</t>
  </si>
  <si>
    <t>地面数字电视</t>
  </si>
  <si>
    <t>直播卫星</t>
  </si>
  <si>
    <t>遂宁市</t>
  </si>
  <si>
    <t>船山区</t>
  </si>
  <si>
    <t>经开区</t>
  </si>
  <si>
    <t>河东新区</t>
  </si>
  <si>
    <t>安居区</t>
  </si>
  <si>
    <t>附件</t>
  </si>
  <si>
    <t xml:space="preserve">   单位：万元</t>
  </si>
  <si>
    <t>省负担比例</t>
  </si>
  <si>
    <t>代扣省级机构维护费</t>
  </si>
  <si>
    <t>有线</t>
  </si>
  <si>
    <t>无线覆盖</t>
  </si>
  <si>
    <t>省补助
合计_x000D_</t>
    <phoneticPr fontId="0" type="noConversion"/>
  </si>
  <si>
    <t xml:space="preserve">广播电视户户通
运行维护补助标准（万元/村）
</t>
    <phoneticPr fontId="0" type="noConversion"/>
  </si>
  <si>
    <t>省级补助</t>
    <phoneticPr fontId="0" type="noConversion"/>
  </si>
  <si>
    <t>市级补助</t>
    <phoneticPr fontId="0" type="noConversion"/>
  </si>
  <si>
    <t>2018年省、市级公共文化服务体系建设专项资金（广播电视户户通运行维护）分配表</t>
    <phoneticPr fontId="0" type="noConversion"/>
  </si>
  <si>
    <t>注：经开区、河东新区按已建成广播电视村村通工程个数和省级比例分配资金；按照遂府办函〔2017〕202号，省级承担50%、市级10%、区级40%。</t>
    <phoneticPr fontId="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</si>
</sst>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0.00_ ;[Red]\-0.00\ "/>
  </numFmts>
  <fonts count="7">
    <font>
      <sz val="11"/>
      <name val="宋体"/>
      <charset val="134"/>
    </font>
    <font>
      <sz val="12"/>
      <name val="宋体"/>
      <charset val="134"/>
    </font>
    <font>
      <sz val="16"/>
      <name val="黑体"/>
      <family val="3"/>
      <charset val="134"/>
    </font>
    <font>
      <sz val="11"/>
      <name val="宋体"/>
      <charset val="134"/>
    </font>
    <font>
      <b/>
      <sz val="18"/>
      <name val="方正小标宋简体"/>
      <charset val="134"/>
    </font>
    <font>
      <b/>
      <sz val="11"/>
      <name val="宋体"/>
      <family val="3"/>
      <charset val="134"/>
    </font>
    <font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1">
    <xf numFmtId="0" fontId="0" fillId="0" borderId="0" xfId="0" applyAlignment="1">
      <alignment vertical="center"/>
    </xf>
    <xf numFmtId="0" fontId="1" fillId="0" borderId="0" xfId="1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5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9" fontId="5" fillId="0" borderId="1" xfId="1" applyNumberFormat="1" applyFont="1" applyBorder="1" applyAlignment="1">
      <alignment horizontal="center" vertical="center" wrapText="1"/>
    </xf>
    <xf numFmtId="177" fontId="5" fillId="0" borderId="1" xfId="1" applyNumberFormat="1" applyFont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9" fontId="3" fillId="0" borderId="1" xfId="1" applyNumberFormat="1" applyFont="1" applyBorder="1" applyAlignment="1">
      <alignment horizontal="center" vertical="center" wrapText="1"/>
    </xf>
    <xf numFmtId="177" fontId="3" fillId="0" borderId="1" xfId="1" applyNumberFormat="1" applyFont="1" applyBorder="1" applyAlignment="1">
      <alignment horizontal="center" vertical="center" wrapText="1"/>
    </xf>
    <xf numFmtId="176" fontId="3" fillId="0" borderId="1" xfId="1" applyNumberFormat="1" applyFont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1" fillId="0" borderId="2" xfId="1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0" borderId="5" xfId="1" applyFont="1" applyBorder="1" applyAlignment="1">
      <alignment horizontal="left" vertical="center" wrapText="1"/>
    </xf>
    <xf numFmtId="0" fontId="1" fillId="0" borderId="2" xfId="1" applyFont="1" applyBorder="1" applyAlignment="1">
      <alignment horizontal="center" vertical="center" wrapText="1"/>
    </xf>
    <xf numFmtId="0" fontId="4" fillId="0" borderId="0" xfId="1" applyFont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"/>
  <sheetViews>
    <sheetView tabSelected="1" workbookViewId="0">
      <selection activeCell="P5" sqref="P5"/>
    </sheetView>
  </sheetViews>
  <sheetFormatPr defaultColWidth="9" defaultRowHeight="13.5"/>
  <cols>
    <col min="1" max="1" width="10.625" customWidth="1"/>
    <col min="3" max="3" width="11" customWidth="1"/>
    <col min="5" max="5" width="10" customWidth="1"/>
    <col min="6" max="6" width="10.375" customWidth="1"/>
    <col min="7" max="7" width="6.875" customWidth="1"/>
    <col min="10" max="10" width="9.625" customWidth="1"/>
    <col min="11" max="11" width="10.375" customWidth="1"/>
    <col min="12" max="12" width="10.5" customWidth="1"/>
    <col min="13" max="13" width="9.625" customWidth="1"/>
  </cols>
  <sheetData>
    <row r="1" spans="1:14" ht="24.75" customHeight="1">
      <c r="A1" s="2" t="s">
        <v>11</v>
      </c>
    </row>
    <row r="2" spans="1:14" ht="39.75" customHeight="1">
      <c r="A2" s="20" t="s">
        <v>21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</row>
    <row r="3" spans="1:14" ht="24" customHeight="1">
      <c r="A3" s="1"/>
      <c r="B3" s="1"/>
      <c r="C3" s="1"/>
      <c r="D3" s="1"/>
      <c r="E3" s="1"/>
      <c r="F3" s="1"/>
      <c r="G3" s="1"/>
      <c r="H3" s="12"/>
      <c r="I3" s="12"/>
      <c r="J3" s="12"/>
      <c r="K3" s="12"/>
      <c r="L3" s="12"/>
      <c r="M3" s="19" t="s">
        <v>12</v>
      </c>
      <c r="N3" s="19"/>
    </row>
    <row r="4" spans="1:14" ht="60" customHeight="1">
      <c r="A4" s="15" t="s">
        <v>0</v>
      </c>
      <c r="B4" s="15" t="s">
        <v>1</v>
      </c>
      <c r="C4" s="15"/>
      <c r="D4" s="15"/>
      <c r="E4" s="15"/>
      <c r="F4" s="15" t="s">
        <v>18</v>
      </c>
      <c r="G4" s="15" t="s">
        <v>13</v>
      </c>
      <c r="H4" s="15" t="s">
        <v>17</v>
      </c>
      <c r="I4" s="15" t="s">
        <v>14</v>
      </c>
      <c r="J4" s="15"/>
      <c r="K4" s="15"/>
      <c r="L4" s="15"/>
      <c r="M4" s="15" t="s">
        <v>19</v>
      </c>
      <c r="N4" s="16" t="s">
        <v>20</v>
      </c>
    </row>
    <row r="5" spans="1:14" ht="39" customHeight="1">
      <c r="A5" s="15"/>
      <c r="B5" s="3" t="s">
        <v>2</v>
      </c>
      <c r="C5" s="3" t="s">
        <v>3</v>
      </c>
      <c r="D5" s="3" t="s">
        <v>4</v>
      </c>
      <c r="E5" s="3" t="s">
        <v>5</v>
      </c>
      <c r="F5" s="15"/>
      <c r="G5" s="15"/>
      <c r="H5" s="15"/>
      <c r="I5" s="3" t="s">
        <v>2</v>
      </c>
      <c r="J5" s="3" t="s">
        <v>15</v>
      </c>
      <c r="K5" s="3" t="s">
        <v>16</v>
      </c>
      <c r="L5" s="3" t="s">
        <v>5</v>
      </c>
      <c r="M5" s="15"/>
      <c r="N5" s="17"/>
    </row>
    <row r="6" spans="1:14" ht="38.25" customHeight="1">
      <c r="A6" s="4" t="s">
        <v>6</v>
      </c>
      <c r="B6" s="3">
        <f>B10+B11</f>
        <v>3625</v>
      </c>
      <c r="C6" s="3">
        <f>C10+C11</f>
        <v>1625</v>
      </c>
      <c r="D6" s="3">
        <f>D10+D11</f>
        <v>2000</v>
      </c>
      <c r="E6" s="3"/>
      <c r="F6" s="3">
        <v>0.12</v>
      </c>
      <c r="G6" s="5">
        <v>0.5</v>
      </c>
      <c r="H6" s="3">
        <f>H10+H11</f>
        <v>217.5</v>
      </c>
      <c r="I6" s="3">
        <f>I10+I11</f>
        <v>48.45</v>
      </c>
      <c r="J6" s="3">
        <f>J10+J11</f>
        <v>19.32</v>
      </c>
      <c r="K6" s="3">
        <f>K10+K11</f>
        <v>0.25</v>
      </c>
      <c r="L6" s="3">
        <f>L10+L11</f>
        <v>28.88</v>
      </c>
      <c r="M6" s="6">
        <f t="shared" ref="M6:M11" si="0">H6-I6</f>
        <v>169.05</v>
      </c>
      <c r="N6" s="13">
        <f t="shared" ref="N6:N11" si="1">B6*1200*0.1/10000</f>
        <v>43.5</v>
      </c>
    </row>
    <row r="7" spans="1:14" ht="33.75" customHeight="1">
      <c r="A7" s="4" t="s">
        <v>7</v>
      </c>
      <c r="B7" s="4">
        <v>905</v>
      </c>
      <c r="C7" s="7">
        <v>361</v>
      </c>
      <c r="D7" s="7">
        <v>544</v>
      </c>
      <c r="E7" s="4"/>
      <c r="F7" s="4">
        <v>0.12</v>
      </c>
      <c r="G7" s="8">
        <v>0.5</v>
      </c>
      <c r="H7" s="4">
        <v>54.3</v>
      </c>
      <c r="I7" s="9">
        <f>SUM(J7:L7)</f>
        <v>11.886193091487208</v>
      </c>
      <c r="J7" s="10">
        <f>J10/C10*C7</f>
        <v>4.459411764705882</v>
      </c>
      <c r="K7" s="4"/>
      <c r="L7" s="10">
        <f>L10/B10*B7</f>
        <v>7.4267813267813256</v>
      </c>
      <c r="M7" s="6">
        <f t="shared" si="0"/>
        <v>42.41380690851279</v>
      </c>
      <c r="N7" s="14">
        <f t="shared" si="1"/>
        <v>10.86</v>
      </c>
    </row>
    <row r="8" spans="1:14" ht="29.25" customHeight="1">
      <c r="A8" s="4" t="s">
        <v>8</v>
      </c>
      <c r="B8" s="4">
        <v>211</v>
      </c>
      <c r="C8" s="7">
        <v>110</v>
      </c>
      <c r="D8" s="7">
        <v>101</v>
      </c>
      <c r="E8" s="4"/>
      <c r="F8" s="4">
        <v>0.12</v>
      </c>
      <c r="G8" s="8">
        <v>0.5</v>
      </c>
      <c r="H8" s="4">
        <v>12.66</v>
      </c>
      <c r="I8" s="9">
        <f>SUM(J8:L8)</f>
        <v>3.0903714409596761</v>
      </c>
      <c r="J8" s="10">
        <f>J10/C10*C8</f>
        <v>1.3588235294117645</v>
      </c>
      <c r="K8" s="4"/>
      <c r="L8" s="10">
        <f>L10/B10*B8</f>
        <v>1.7315479115479113</v>
      </c>
      <c r="M8" s="6">
        <f t="shared" si="0"/>
        <v>9.5696285590403249</v>
      </c>
      <c r="N8" s="14">
        <f t="shared" si="1"/>
        <v>2.532</v>
      </c>
    </row>
    <row r="9" spans="1:14" ht="33" customHeight="1">
      <c r="A9" s="4" t="s">
        <v>9</v>
      </c>
      <c r="B9" s="4">
        <v>105</v>
      </c>
      <c r="C9" s="7">
        <v>56</v>
      </c>
      <c r="D9" s="7">
        <v>49</v>
      </c>
      <c r="E9" s="4"/>
      <c r="F9" s="4">
        <v>0.12</v>
      </c>
      <c r="G9" s="8">
        <v>0.5</v>
      </c>
      <c r="H9" s="4">
        <v>6.3</v>
      </c>
      <c r="I9" s="9">
        <f>SUM(J9:L9)</f>
        <v>1.5534354675531143</v>
      </c>
      <c r="J9" s="10">
        <f>J10/C10*C9</f>
        <v>0.69176470588235284</v>
      </c>
      <c r="K9" s="4"/>
      <c r="L9" s="10">
        <f>L10/B10*B9</f>
        <v>0.86167076167076151</v>
      </c>
      <c r="M9" s="6">
        <f t="shared" si="0"/>
        <v>4.7465645324468859</v>
      </c>
      <c r="N9" s="14">
        <f t="shared" si="1"/>
        <v>1.26</v>
      </c>
    </row>
    <row r="10" spans="1:14" ht="33" customHeight="1">
      <c r="A10" s="3" t="s">
        <v>2</v>
      </c>
      <c r="B10" s="3">
        <f>SUM(B7:B9)</f>
        <v>1221</v>
      </c>
      <c r="C10" s="11">
        <f>SUM(C7:C9)</f>
        <v>527</v>
      </c>
      <c r="D10" s="11">
        <f>SUM(D7:D9)</f>
        <v>694</v>
      </c>
      <c r="E10" s="3"/>
      <c r="F10" s="3">
        <v>0.12</v>
      </c>
      <c r="G10" s="5">
        <v>0.5</v>
      </c>
      <c r="H10" s="3">
        <f>SUM(H7:H9)</f>
        <v>73.259999999999991</v>
      </c>
      <c r="I10" s="3">
        <v>16.53</v>
      </c>
      <c r="J10" s="3">
        <v>6.51</v>
      </c>
      <c r="K10" s="3">
        <f>SUM(K7:K9)</f>
        <v>0</v>
      </c>
      <c r="L10" s="3">
        <v>10.02</v>
      </c>
      <c r="M10" s="6">
        <f t="shared" si="0"/>
        <v>56.72999999999999</v>
      </c>
      <c r="N10" s="14">
        <f t="shared" si="1"/>
        <v>14.651999999999999</v>
      </c>
    </row>
    <row r="11" spans="1:14" ht="30" customHeight="1">
      <c r="A11" s="4" t="s">
        <v>10</v>
      </c>
      <c r="B11" s="4">
        <v>2404</v>
      </c>
      <c r="C11" s="7">
        <v>1098</v>
      </c>
      <c r="D11" s="7">
        <v>1306</v>
      </c>
      <c r="E11" s="4"/>
      <c r="F11" s="4">
        <v>0.12</v>
      </c>
      <c r="G11" s="8">
        <v>0.5</v>
      </c>
      <c r="H11" s="4">
        <v>144.24</v>
      </c>
      <c r="I11" s="4">
        <f>SUM(J11:L11)</f>
        <v>31.92</v>
      </c>
      <c r="J11" s="4">
        <v>12.81</v>
      </c>
      <c r="K11" s="4">
        <v>0.25</v>
      </c>
      <c r="L11" s="4">
        <v>18.86</v>
      </c>
      <c r="M11" s="6">
        <f t="shared" si="0"/>
        <v>112.32000000000001</v>
      </c>
      <c r="N11" s="14">
        <f t="shared" si="1"/>
        <v>28.847999999999999</v>
      </c>
    </row>
    <row r="12" spans="1:14" ht="30" customHeight="1">
      <c r="A12" s="18" t="s">
        <v>22</v>
      </c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</row>
  </sheetData>
  <mergeCells count="11">
    <mergeCell ref="A2:N2"/>
    <mergeCell ref="A4:A5"/>
    <mergeCell ref="B4:E4"/>
    <mergeCell ref="F4:F5"/>
    <mergeCell ref="H4:H5"/>
    <mergeCell ref="M4:M5"/>
    <mergeCell ref="I4:L4"/>
    <mergeCell ref="G4:G5"/>
    <mergeCell ref="N4:N5"/>
    <mergeCell ref="A12:N12"/>
    <mergeCell ref="M3:N3"/>
  </mergeCells>
  <phoneticPr fontId="0" type="noConversion"/>
  <printOptions horizontalCentered="1"/>
  <pageMargins left="0.74782315201646699" right="0.74782315201646699" top="0.85683497856921098" bottom="0.70060688679612526" header="0.29996251027415122" footer="0.29996251027415122"/>
  <pageSetup paperSize="9" scale="99" fitToHeight="100" orientation="landscape" blackAndWhite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TotalTime>2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改</vt:lpstr>
      <vt:lpstr>改!Print_Titles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asus</cp:lastModifiedBy>
  <cp:revision>0</cp:revision>
  <cp:lastPrinted>2018-02-01T01:32:31Z</cp:lastPrinted>
  <dcterms:created xsi:type="dcterms:W3CDTF">2017-07-05T09:15:14Z</dcterms:created>
  <dcterms:modified xsi:type="dcterms:W3CDTF">2019-01-18T01:30:26Z</dcterms:modified>
</cp:coreProperties>
</file>