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汇总表" sheetId="1" r:id="rId1"/>
  </sheets>
  <definedNames>
    <definedName name="_xlnm._FilterDatabase" localSheetId="0" hidden="1">汇总表!$A$2:$L$12</definedName>
    <definedName name="_xlnm.Print_Titles" localSheetId="0">汇总表!$4:$6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<sst xmlns="http://schemas.openxmlformats.org/spreadsheetml/2006/main" count="27" uniqueCount="20">
  <si>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附件</t>
  </si>
  <si>
    <t>提前下达2024年中央和省级财政衔接推进乡村振兴补助资金分配公告表</t>
  </si>
  <si>
    <t>单位：万元</t>
  </si>
  <si>
    <t>区、市直园区</t>
  </si>
  <si>
    <t>合计</t>
  </si>
  <si>
    <t>巩固脱贫攻坚成果和乡村振兴任务</t>
  </si>
  <si>
    <t>以工代赈任务</t>
  </si>
  <si>
    <t>备注</t>
  </si>
  <si>
    <t>中央资金</t>
  </si>
  <si>
    <t>省级资金</t>
  </si>
  <si>
    <t>总计</t>
  </si>
  <si>
    <t>小计</t>
  </si>
  <si>
    <t>支持发展新型农村集体经济</t>
  </si>
  <si>
    <t>支持规划内的易地扶贫搬迁贴息补助</t>
  </si>
  <si>
    <t>支持脱贫人口（含监测帮扶对象）山洪灾害危险区责任人公益性岗位;支持巩固脱贫攻坚成果和乡村振兴任务</t>
  </si>
  <si>
    <t>船山区</t>
  </si>
  <si>
    <t>安居区</t>
  </si>
  <si>
    <t>市河东新区</t>
  </si>
  <si>
    <t>遂宁高新区</t>
  </si>
  <si>
    <t>遂宁经开区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</si>
</sst>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26"/>
      <color rgb="FF000000"/>
      <name val="方正小标宋简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</cellStyleXfs>
  <cellXfs count="31">
    <xf numFmtId="0" fontId="0" fillId="0" borderId="0" xfId="0">
      <alignment vertical="center"/>
    </xf>
    <xf numFmtId="0" fontId="1" fillId="2" borderId="0" xfId="0" applyFont="1" applyFill="1" applyProtection="1">
      <alignment vertical="center"/>
    </xf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77" fontId="7" fillId="2" borderId="1" xfId="51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1" xfId="50" applyNumberFormat="1" applyFont="1" applyFill="1" applyBorder="1" applyAlignment="1">
      <alignment horizontal="center" vertical="center"/>
    </xf>
    <xf numFmtId="176" fontId="1" fillId="2" borderId="1" xfId="51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178" fontId="7" fillId="2" borderId="1" xfId="50" applyNumberFormat="1" applyFont="1" applyFill="1" applyBorder="1" applyAlignment="1">
      <alignment horizontal="center" vertical="center" wrapText="1"/>
    </xf>
    <xf numFmtId="178" fontId="1" fillId="2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3 2" xfId="50"/>
    <cellStyle name="常规 5" xfId="51"/>
  </cellStyle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showZeros="0" tabSelected="1" zoomScale="71" zoomScaleNormal="71" zoomScaleSheetLayoutView="40" topLeftCell="A4" workbookViewId="0">
      <selection activeCell="N9" sqref="N9"/>
    </sheetView>
  </sheetViews>
  <sheetFormatPr defaultColWidth="8.725" defaultRowHeight="13.5"/>
  <cols>
    <col min="1" max="1" width="18.5416666666667" style="4" customWidth="1"/>
    <col min="2" max="4" width="14.725" style="5" customWidth="1"/>
    <col min="5" max="5" width="17.95" style="5" customWidth="1"/>
    <col min="6" max="6" width="12.5416666666667" style="4" customWidth="1"/>
    <col min="7" max="8" width="16.8166666666667" style="4" customWidth="1"/>
    <col min="9" max="10" width="14.725" style="4" customWidth="1"/>
    <col min="11" max="11" width="25" style="4" customWidth="1"/>
    <col min="12" max="12" width="17.775" style="4" customWidth="1"/>
    <col min="13" max="13" width="19.0083333333333" style="6" customWidth="1"/>
    <col min="14" max="14" width="40.2666666666667" style="5" customWidth="1"/>
    <col min="15" max="16356" width="9" style="5"/>
    <col min="16357" max="16381" width="8.725" style="5"/>
    <col min="16383" max="16384" width="8.725" style="5"/>
  </cols>
  <sheetData>
    <row r="1" ht="35" customHeight="1" spans="1:1">
      <c r="A1" s="7" t="s">
        <v>0</v>
      </c>
    </row>
    <row r="2" ht="49.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8" customHeight="1" spans="1:13">
      <c r="A3" s="9"/>
      <c r="B3" s="9"/>
      <c r="C3" s="9"/>
      <c r="D3" s="9"/>
      <c r="E3" s="9"/>
      <c r="F3" s="10"/>
      <c r="G3" s="10"/>
      <c r="H3" s="10"/>
      <c r="I3" s="10"/>
      <c r="J3" s="10"/>
      <c r="K3" s="22"/>
      <c r="L3" s="22"/>
      <c r="M3" s="23" t="s">
        <v>2</v>
      </c>
    </row>
    <row r="4" s="1" customFormat="1" ht="52.5" customHeight="1" spans="1:13">
      <c r="A4" s="11" t="s">
        <v>3</v>
      </c>
      <c r="B4" s="12" t="s">
        <v>4</v>
      </c>
      <c r="C4" s="12"/>
      <c r="D4" s="12"/>
      <c r="E4" s="13" t="s">
        <v>5</v>
      </c>
      <c r="F4" s="14"/>
      <c r="G4" s="14"/>
      <c r="H4" s="14"/>
      <c r="I4" s="14"/>
      <c r="J4" s="14"/>
      <c r="K4" s="24"/>
      <c r="L4" s="25" t="s">
        <v>6</v>
      </c>
      <c r="M4" s="25" t="s">
        <v>7</v>
      </c>
    </row>
    <row r="5" s="1" customFormat="1" ht="48" customHeight="1" spans="1:13">
      <c r="A5" s="11"/>
      <c r="B5" s="12"/>
      <c r="C5" s="12"/>
      <c r="D5" s="12"/>
      <c r="E5" s="12" t="s">
        <v>4</v>
      </c>
      <c r="F5" s="12" t="s">
        <v>8</v>
      </c>
      <c r="G5" s="12"/>
      <c r="H5" s="12"/>
      <c r="I5" s="13" t="s">
        <v>9</v>
      </c>
      <c r="J5" s="14"/>
      <c r="K5" s="24"/>
      <c r="L5" s="26" t="s">
        <v>8</v>
      </c>
      <c r="M5" s="25"/>
    </row>
    <row r="6" s="1" customFormat="1" ht="132" customHeight="1" spans="1:13">
      <c r="A6" s="11"/>
      <c r="B6" s="12" t="s">
        <v>10</v>
      </c>
      <c r="C6" s="12" t="s">
        <v>8</v>
      </c>
      <c r="D6" s="12" t="s">
        <v>9</v>
      </c>
      <c r="E6" s="12"/>
      <c r="F6" s="12" t="s">
        <v>11</v>
      </c>
      <c r="G6" s="12" t="s">
        <v>12</v>
      </c>
      <c r="H6" s="12" t="s">
        <v>13</v>
      </c>
      <c r="I6" s="27" t="s">
        <v>11</v>
      </c>
      <c r="J6" s="27" t="s">
        <v>12</v>
      </c>
      <c r="K6" s="28" t="s">
        <v>14</v>
      </c>
      <c r="L6" s="28"/>
      <c r="M6" s="25"/>
    </row>
    <row r="7" s="2" customFormat="1" ht="60" customHeight="1" spans="1:13">
      <c r="A7" s="15" t="s">
        <v>4</v>
      </c>
      <c r="B7" s="16">
        <f>C7+D7</f>
        <v>14467</v>
      </c>
      <c r="C7" s="16">
        <f t="shared" ref="C7:C12" si="0">F7+L7</f>
        <v>4624</v>
      </c>
      <c r="D7" s="16">
        <f t="shared" ref="D7:D12" si="1">I7</f>
        <v>9843</v>
      </c>
      <c r="E7" s="16">
        <f>F7+I7</f>
        <v>13317</v>
      </c>
      <c r="F7" s="17">
        <f t="shared" ref="F7:L7" si="2">SUM(F8:F12)</f>
        <v>3474</v>
      </c>
      <c r="G7" s="17">
        <f t="shared" si="2"/>
        <v>1330</v>
      </c>
      <c r="H7" s="17">
        <f t="shared" si="2"/>
        <v>2144</v>
      </c>
      <c r="I7" s="17">
        <f t="shared" si="2"/>
        <v>9843</v>
      </c>
      <c r="J7" s="17">
        <f t="shared" si="2"/>
        <v>760</v>
      </c>
      <c r="K7" s="17">
        <f t="shared" si="2"/>
        <v>9083</v>
      </c>
      <c r="L7" s="17">
        <f t="shared" si="2"/>
        <v>1150</v>
      </c>
      <c r="M7" s="29"/>
    </row>
    <row r="8" s="3" customFormat="1" ht="60" customHeight="1" spans="1:13">
      <c r="A8" s="18" t="s">
        <v>15</v>
      </c>
      <c r="B8" s="19">
        <f>C8+D8</f>
        <v>3216</v>
      </c>
      <c r="C8" s="19">
        <f t="shared" si="0"/>
        <v>1114</v>
      </c>
      <c r="D8" s="16">
        <f t="shared" si="1"/>
        <v>2102</v>
      </c>
      <c r="E8" s="16">
        <f t="shared" ref="E7:E12" si="3">F8+I8</f>
        <v>2836</v>
      </c>
      <c r="F8" s="20">
        <f>G8+H8</f>
        <v>734</v>
      </c>
      <c r="G8" s="20">
        <v>280</v>
      </c>
      <c r="H8" s="20">
        <v>454</v>
      </c>
      <c r="I8" s="17">
        <f>J8+K8</f>
        <v>2102</v>
      </c>
      <c r="J8" s="20">
        <v>160</v>
      </c>
      <c r="K8" s="20">
        <f>355+784+803</f>
        <v>1942</v>
      </c>
      <c r="L8" s="20">
        <v>380</v>
      </c>
      <c r="M8" s="30"/>
    </row>
    <row r="9" s="3" customFormat="1" ht="60" customHeight="1" spans="1:13">
      <c r="A9" s="21" t="s">
        <v>16</v>
      </c>
      <c r="B9" s="19">
        <f t="shared" ref="B7:B12" si="4">C9+D9</f>
        <v>10257</v>
      </c>
      <c r="C9" s="19">
        <f t="shared" si="0"/>
        <v>3300</v>
      </c>
      <c r="D9" s="16">
        <f t="shared" si="1"/>
        <v>6957</v>
      </c>
      <c r="E9" s="16">
        <f t="shared" si="3"/>
        <v>9487</v>
      </c>
      <c r="F9" s="20">
        <f>G9+H9</f>
        <v>2530</v>
      </c>
      <c r="G9" s="20">
        <v>840</v>
      </c>
      <c r="H9" s="20">
        <v>1690</v>
      </c>
      <c r="I9" s="17">
        <f>J9+K9</f>
        <v>6957</v>
      </c>
      <c r="J9" s="20">
        <v>480</v>
      </c>
      <c r="K9" s="20">
        <f>886+2796+2795</f>
        <v>6477</v>
      </c>
      <c r="L9" s="20">
        <v>770</v>
      </c>
      <c r="M9" s="30"/>
    </row>
    <row r="10" s="3" customFormat="1" ht="60" customHeight="1" spans="1:13">
      <c r="A10" s="18" t="s">
        <v>17</v>
      </c>
      <c r="B10" s="19">
        <f t="shared" si="4"/>
        <v>126</v>
      </c>
      <c r="C10" s="19">
        <f t="shared" si="0"/>
        <v>0</v>
      </c>
      <c r="D10" s="16">
        <f t="shared" si="1"/>
        <v>126</v>
      </c>
      <c r="E10" s="16">
        <f t="shared" si="3"/>
        <v>126</v>
      </c>
      <c r="F10" s="20">
        <f>G10+H10</f>
        <v>0</v>
      </c>
      <c r="G10" s="20"/>
      <c r="H10" s="20"/>
      <c r="I10" s="17">
        <f>J10+K10</f>
        <v>126</v>
      </c>
      <c r="J10" s="20"/>
      <c r="K10" s="20">
        <f>24+35+67</f>
        <v>126</v>
      </c>
      <c r="L10" s="20"/>
      <c r="M10" s="30"/>
    </row>
    <row r="11" s="3" customFormat="1" ht="60" customHeight="1" spans="1:16384">
      <c r="A11" s="18" t="s">
        <v>18</v>
      </c>
      <c r="B11" s="19">
        <f t="shared" si="4"/>
        <v>447</v>
      </c>
      <c r="C11" s="19">
        <f t="shared" si="0"/>
        <v>70</v>
      </c>
      <c r="D11" s="16">
        <f t="shared" si="1"/>
        <v>377</v>
      </c>
      <c r="E11" s="16">
        <f t="shared" si="3"/>
        <v>447</v>
      </c>
      <c r="F11" s="20">
        <f>G11+H11</f>
        <v>70</v>
      </c>
      <c r="G11" s="20">
        <v>70</v>
      </c>
      <c r="H11" s="20"/>
      <c r="I11" s="17">
        <f>J11+K11</f>
        <v>377</v>
      </c>
      <c r="J11" s="20">
        <v>40</v>
      </c>
      <c r="K11" s="20">
        <f>60+110+167</f>
        <v>337</v>
      </c>
      <c r="L11" s="20"/>
      <c r="M11" s="3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C11" s="5"/>
      <c r="XFD11" s="5"/>
    </row>
    <row r="12" s="3" customFormat="1" ht="60" customHeight="1" spans="1:16384">
      <c r="A12" s="18" t="s">
        <v>19</v>
      </c>
      <c r="B12" s="19">
        <f t="shared" si="4"/>
        <v>421</v>
      </c>
      <c r="C12" s="19">
        <f t="shared" si="0"/>
        <v>140</v>
      </c>
      <c r="D12" s="16">
        <f t="shared" si="1"/>
        <v>281</v>
      </c>
      <c r="E12" s="16">
        <f t="shared" si="3"/>
        <v>421</v>
      </c>
      <c r="F12" s="20">
        <f>G12+H12</f>
        <v>140</v>
      </c>
      <c r="G12" s="20">
        <v>140</v>
      </c>
      <c r="H12" s="20"/>
      <c r="I12" s="17">
        <f>J12+K12</f>
        <v>281</v>
      </c>
      <c r="J12" s="20">
        <v>80</v>
      </c>
      <c r="K12" s="20">
        <f>26+142+33</f>
        <v>201</v>
      </c>
      <c r="L12" s="20"/>
      <c r="M12" s="3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C12" s="5"/>
      <c r="XFD12" s="5"/>
    </row>
  </sheetData>
  <mergeCells count="9">
    <mergeCell ref="A2:M2"/>
    <mergeCell ref="E4:K4"/>
    <mergeCell ref="F5:H5"/>
    <mergeCell ref="I5:K5"/>
    <mergeCell ref="A4:A6"/>
    <mergeCell ref="E5:E6"/>
    <mergeCell ref="L5:L6"/>
    <mergeCell ref="M4:M6"/>
    <mergeCell ref="B4:D5"/>
  </mergeCells>
  <printOptions horizontalCentered="1"/>
  <pageMargins left="0.751388888888889" right="0.751388888888889" top="1" bottom="1" header="0.5" footer="0.5"/>
  <pageSetup paperSize="9" scale="61" fitToHeight="10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何霖杰</dc:creator>
  <cp:lastModifiedBy>李婷</cp:lastModifiedBy>
  <dcterms:created xsi:type="dcterms:W3CDTF">2013-11-01T08:57:00Z</dcterms:created>
  <cp:lastPrinted>2022-12-30T02:58:00Z</cp:lastPrinted>
  <dcterms:modified xsi:type="dcterms:W3CDTF">2024-01-25T07:55:01Z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A01CD3C1F7654C49863B97140EF44FE0</vt:lpwstr>
  </property>
  <property fmtid="{D5CDD505-2E9C-101B-9397-08002B2CF9AE}" pid="4" name="commondata">
    <vt:lpwstr>eyJoZGlkIjoiNjc2ZDljODM0NWRmYTdjNmE4OGY1OWExYWUyZGM4YjYifQ==</vt:lpwstr>
  </property>
</Properties>
</file>